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8" firstSheet="0" activeTab="0"/>
  </bookViews>
  <sheets>
    <sheet name="Staff Members" sheetId="1" state="visible" r:id="rId2"/>
    <sheet name="Revenue Earned" sheetId="2" state="visible" r:id="rId3"/>
  </sheets>
  <calcPr iterateCount="100" refMode="A1" iterate="false" iterateDelta="0.0001"/>
</workbook>
</file>

<file path=xl/sharedStrings.xml><?xml version="1.0" encoding="utf-8"?>
<sst xmlns="http://schemas.openxmlformats.org/spreadsheetml/2006/main" count="80" uniqueCount="62">
  <si>
    <t>Details of all staff members giving their name, Designation, Pay Scale,emoluments per month etc in respect of RARIGID, Guwahati-28.</t>
  </si>
  <si>
    <t>Statement for the month of February'2017.</t>
  </si>
  <si>
    <t>Name</t>
  </si>
  <si>
    <t>Designation</t>
  </si>
  <si>
    <t>Pay Scale</t>
  </si>
  <si>
    <t>PB</t>
  </si>
  <si>
    <t>GP</t>
  </si>
  <si>
    <t>NPA/HPCA</t>
  </si>
  <si>
    <t>DA</t>
  </si>
  <si>
    <t>SCA</t>
  </si>
  <si>
    <t>SDA</t>
  </si>
  <si>
    <t>HRA</t>
  </si>
  <si>
    <t>ARPA</t>
  </si>
  <si>
    <t>TA</t>
  </si>
  <si>
    <t>S.Pay</t>
  </si>
  <si>
    <t>WA</t>
  </si>
  <si>
    <t>Total</t>
  </si>
  <si>
    <t>Dr.B.K.Bharali,AD(Ay)</t>
  </si>
  <si>
    <t>Assistant Director(S-4)</t>
  </si>
  <si>
    <t>37400-67000 +8700</t>
  </si>
  <si>
    <t>Dr.T.Borah</t>
  </si>
  <si>
    <t>RO(S-4)</t>
  </si>
  <si>
    <t>Sh.D.Bora</t>
  </si>
  <si>
    <t>RO(Bot)</t>
  </si>
  <si>
    <t>15600-39100 +5400</t>
  </si>
  <si>
    <t>Dr.G.Bora,</t>
  </si>
  <si>
    <t>RO(Bio-Chemistry)</t>
  </si>
  <si>
    <t>Dr.N.Dubey</t>
  </si>
  <si>
    <t>RO(Ay)</t>
  </si>
  <si>
    <t>Dr.K.R.Choudhary</t>
  </si>
  <si>
    <t>Dr.R.Ekka</t>
  </si>
  <si>
    <t>Mr.J.Borah</t>
  </si>
  <si>
    <t>Assistant</t>
  </si>
  <si>
    <t>9300-34800 + 4200</t>
  </si>
  <si>
    <t>Mr.G.G.Rongmei</t>
  </si>
  <si>
    <t>UDC</t>
  </si>
  <si>
    <t>5200- 20200 + 2800</t>
  </si>
  <si>
    <t>Mr.D.Deka</t>
  </si>
  <si>
    <t>5200- 20200 + 2400</t>
  </si>
  <si>
    <t>Sh.Vinay Singh</t>
  </si>
  <si>
    <t>LDC</t>
  </si>
  <si>
    <t>5200- 20200 + 1900</t>
  </si>
  <si>
    <t>Mr.A.Swargiary</t>
  </si>
  <si>
    <t>Driver(Gr-1)</t>
  </si>
  <si>
    <t>Mr.R.K.Singh</t>
  </si>
  <si>
    <t>Lab.Attdt.</t>
  </si>
  <si>
    <t>Mr.S.Das</t>
  </si>
  <si>
    <t>MTS</t>
  </si>
  <si>
    <t>5200- 20200 + 2000</t>
  </si>
  <si>
    <t>Mr.S.Mallik</t>
  </si>
  <si>
    <t>Mrs.A.Das</t>
  </si>
  <si>
    <t>Mrs.J.Basfore</t>
  </si>
  <si>
    <t>Total Emoluments</t>
  </si>
  <si>
    <t>Details of revenue earned during last 3 years in respect of RARIGID, Guwahati-28.</t>
  </si>
  <si>
    <t>S.No.</t>
  </si>
  <si>
    <t>Year</t>
  </si>
  <si>
    <t>Revenue Earned</t>
  </si>
  <si>
    <t>Remarks</t>
  </si>
  <si>
    <t>2014-15</t>
  </si>
  <si>
    <t>Including Bank Interest</t>
  </si>
  <si>
    <t>2015-2016</t>
  </si>
  <si>
    <t>2016-2017 up to February'17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</si>
</sst>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b val="true"/>
      <sz val="10"/>
      <name val="Arial"/>
      <family val="2"/>
      <charset val="1"/>
    </font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O22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33" activeCellId="0" sqref="H33"/>
    </sheetView>
  </sheetViews>
  <sheetFormatPr defaultRowHeight="15"/>
  <cols>
    <col collapsed="false" hidden="false" max="1" min="1" style="0" width="20.5714285714286"/>
    <col collapsed="false" hidden="false" max="2" min="2" style="0" width="20.9948979591837"/>
    <col collapsed="false" hidden="false" max="3" min="3" style="0" width="21.5714285714286"/>
    <col collapsed="false" hidden="false" max="4" min="4" style="0" width="8"/>
    <col collapsed="false" hidden="false" max="5" min="5" style="0" width="8.6734693877551"/>
    <col collapsed="false" hidden="false" max="6" min="6" style="0" width="11.1428571428571"/>
    <col collapsed="false" hidden="false" max="1025" min="7" style="0" width="8.6734693877551"/>
  </cols>
  <sheetData>
    <row r="2" customFormat="false" ht="13.8" hidden="false" customHeight="false" outlineLevel="0" collapsed="false">
      <c r="A2" s="1" t="s">
        <v>0</v>
      </c>
      <c r="B2" s="1"/>
      <c r="C2" s="1"/>
      <c r="D2" s="1"/>
      <c r="E2" s="1"/>
      <c r="F2" s="1"/>
      <c r="G2" s="1"/>
      <c r="H2" s="1"/>
      <c r="I2" s="1"/>
    </row>
    <row r="3" customFormat="false" ht="15" hidden="false" customHeight="false" outlineLevel="0" collapsed="false">
      <c r="A3" s="1" t="s">
        <v>1</v>
      </c>
      <c r="B3" s="1"/>
      <c r="C3" s="1"/>
      <c r="D3" s="1"/>
      <c r="E3" s="1"/>
      <c r="F3" s="1"/>
      <c r="G3" s="1"/>
      <c r="H3" s="1"/>
      <c r="I3" s="1"/>
    </row>
    <row r="4" customFormat="false" ht="15" hidden="false" customHeight="false" outlineLevel="0" collapsed="false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s="2" t="s">
        <v>13</v>
      </c>
      <c r="M4" s="2" t="s">
        <v>14</v>
      </c>
      <c r="N4" s="2" t="s">
        <v>15</v>
      </c>
      <c r="O4" s="2" t="s">
        <v>16</v>
      </c>
    </row>
    <row r="5" customFormat="false" ht="15" hidden="false" customHeight="false" outlineLevel="0" collapsed="false">
      <c r="A5" s="3" t="s">
        <v>17</v>
      </c>
      <c r="B5" s="3" t="s">
        <v>18</v>
      </c>
      <c r="C5" s="3" t="s">
        <v>19</v>
      </c>
      <c r="D5" s="3" t="n">
        <v>44770</v>
      </c>
      <c r="E5" s="3" t="n">
        <v>8700</v>
      </c>
      <c r="F5" s="3" t="n">
        <f aca="false">INT((D5+E5)*25/100+0.5)</f>
        <v>13368</v>
      </c>
      <c r="G5" s="3" t="n">
        <f aca="false">INT((D5+E5+F5)*132/100+0.5)</f>
        <v>88226</v>
      </c>
      <c r="H5" s="3" t="n">
        <v>600</v>
      </c>
      <c r="I5" s="3" t="n">
        <f aca="false">INT((D5+E5+F5)*12.5/100+0.5)</f>
        <v>8355</v>
      </c>
      <c r="J5" s="3" t="n">
        <f aca="false">INT((D5+E5+F5)*20/100+0.5)</f>
        <v>13368</v>
      </c>
      <c r="K5" s="3" t="n">
        <v>0</v>
      </c>
      <c r="L5" s="3" t="n">
        <v>3712</v>
      </c>
      <c r="M5" s="3" t="n">
        <v>0</v>
      </c>
      <c r="N5" s="3" t="n">
        <v>0</v>
      </c>
      <c r="O5" s="3" t="n">
        <f aca="false">SUM(D5:N5)</f>
        <v>181099</v>
      </c>
    </row>
    <row r="6" customFormat="false" ht="15" hidden="false" customHeight="false" outlineLevel="0" collapsed="false">
      <c r="A6" s="3" t="s">
        <v>20</v>
      </c>
      <c r="B6" s="3" t="s">
        <v>21</v>
      </c>
      <c r="C6" s="3" t="s">
        <v>19</v>
      </c>
      <c r="D6" s="3" t="n">
        <v>44770</v>
      </c>
      <c r="E6" s="3" t="n">
        <v>8700</v>
      </c>
      <c r="F6" s="3" t="n">
        <f aca="false">INT((D6+E6)*25/100+0.5)</f>
        <v>13368</v>
      </c>
      <c r="G6" s="3" t="n">
        <f aca="false">INT((D6+E6+F6)*132/100+0.5)</f>
        <v>88226</v>
      </c>
      <c r="H6" s="3" t="n">
        <v>600</v>
      </c>
      <c r="I6" s="3" t="n">
        <f aca="false">INT((D6+E6+F6)*12.5/100+0.5)</f>
        <v>8355</v>
      </c>
      <c r="J6" s="3" t="n">
        <f aca="false">INT((D6+E6+F6)*20/100+0.5)</f>
        <v>13368</v>
      </c>
      <c r="K6" s="3" t="n">
        <v>0</v>
      </c>
      <c r="L6" s="3" t="n">
        <v>3712</v>
      </c>
      <c r="M6" s="3" t="n">
        <v>0</v>
      </c>
      <c r="N6" s="3" t="n">
        <v>0</v>
      </c>
      <c r="O6" s="3" t="n">
        <f aca="false">SUM(D6:N6)</f>
        <v>181099</v>
      </c>
    </row>
    <row r="7" customFormat="false" ht="15" hidden="false" customHeight="false" outlineLevel="0" collapsed="false">
      <c r="A7" s="3" t="s">
        <v>22</v>
      </c>
      <c r="B7" s="3" t="s">
        <v>23</v>
      </c>
      <c r="C7" s="3" t="s">
        <v>24</v>
      </c>
      <c r="D7" s="3" t="n">
        <v>20440</v>
      </c>
      <c r="E7" s="3" t="n">
        <v>5400</v>
      </c>
      <c r="F7" s="3" t="n">
        <f aca="false">INT((D7+E7)*0/100+0.5)</f>
        <v>0</v>
      </c>
      <c r="G7" s="3" t="n">
        <f aca="false">INT((D7+E7+F7)*132/100+0.5)</f>
        <v>34109</v>
      </c>
      <c r="H7" s="3" t="n">
        <v>600</v>
      </c>
      <c r="I7" s="3" t="n">
        <f aca="false">INT((D7+E7+F7)*12.5/100+0.5)</f>
        <v>3230</v>
      </c>
      <c r="J7" s="3" t="n">
        <f aca="false">INT((D7+E7+F7)*20/100+0.5)</f>
        <v>5168</v>
      </c>
      <c r="K7" s="3" t="n">
        <v>500</v>
      </c>
      <c r="L7" s="3" t="n">
        <v>3712</v>
      </c>
      <c r="M7" s="3" t="n">
        <v>0</v>
      </c>
      <c r="N7" s="3" t="n">
        <v>0</v>
      </c>
      <c r="O7" s="3" t="n">
        <f aca="false">SUM(D7:N7)</f>
        <v>73159</v>
      </c>
    </row>
    <row r="8" customFormat="false" ht="15" hidden="false" customHeight="false" outlineLevel="0" collapsed="false">
      <c r="A8" s="3" t="s">
        <v>25</v>
      </c>
      <c r="B8" s="3" t="s">
        <v>26</v>
      </c>
      <c r="C8" s="3" t="s">
        <v>24</v>
      </c>
      <c r="D8" s="4" t="n">
        <v>15600</v>
      </c>
      <c r="E8" s="4" t="n">
        <v>5400</v>
      </c>
      <c r="F8" s="3" t="n">
        <f aca="false">INT((D8+E8)*25/100+0.5)</f>
        <v>5250</v>
      </c>
      <c r="G8" s="3" t="n">
        <f aca="false">INT((D8+E8+F8)*132/100+0.5)</f>
        <v>34650</v>
      </c>
      <c r="H8" s="3" t="n">
        <v>600</v>
      </c>
      <c r="I8" s="3" t="n">
        <f aca="false">INT((D8+E8+F8)*12.5/100+0.5)</f>
        <v>3281</v>
      </c>
      <c r="J8" s="3" t="n">
        <f aca="false">INT((D8+E8+F8)*20/100+0.5)</f>
        <v>5250</v>
      </c>
      <c r="K8" s="3" t="n">
        <v>0</v>
      </c>
      <c r="L8" s="3" t="n">
        <v>3712</v>
      </c>
      <c r="M8" s="3" t="n">
        <v>0</v>
      </c>
      <c r="N8" s="3" t="n">
        <v>0</v>
      </c>
      <c r="O8" s="3" t="n">
        <f aca="false">SUM(D8:N8)</f>
        <v>73743</v>
      </c>
    </row>
    <row r="9" customFormat="false" ht="15" hidden="false" customHeight="false" outlineLevel="0" collapsed="false">
      <c r="A9" s="5" t="s">
        <v>27</v>
      </c>
      <c r="B9" s="3" t="s">
        <v>28</v>
      </c>
      <c r="C9" s="3" t="s">
        <v>24</v>
      </c>
      <c r="D9" s="4" t="n">
        <v>15600</v>
      </c>
      <c r="E9" s="4" t="n">
        <v>5400</v>
      </c>
      <c r="F9" s="3" t="n">
        <f aca="false">INT((D9+E9)*25/100+0.5)</f>
        <v>5250</v>
      </c>
      <c r="G9" s="3" t="n">
        <f aca="false">INT((D9+E9+F9)*132/100+0.5)</f>
        <v>34650</v>
      </c>
      <c r="H9" s="3" t="n">
        <v>600</v>
      </c>
      <c r="I9" s="3" t="n">
        <f aca="false">INT((D9+E9+F9)*12.5/100+0.5)</f>
        <v>3281</v>
      </c>
      <c r="J9" s="3" t="n">
        <f aca="false">INT((D9+E9+F9)*20/100+0.5)</f>
        <v>5250</v>
      </c>
      <c r="K9" s="3" t="n">
        <v>0</v>
      </c>
      <c r="L9" s="3" t="n">
        <v>3712</v>
      </c>
      <c r="M9" s="3" t="n">
        <v>0</v>
      </c>
      <c r="N9" s="3" t="n">
        <v>0</v>
      </c>
      <c r="O9" s="3" t="n">
        <f aca="false">SUM(D9:N9)</f>
        <v>73743</v>
      </c>
    </row>
    <row r="10" customFormat="false" ht="15" hidden="false" customHeight="false" outlineLevel="0" collapsed="false">
      <c r="A10" s="5" t="s">
        <v>29</v>
      </c>
      <c r="B10" s="3" t="s">
        <v>28</v>
      </c>
      <c r="C10" s="3" t="s">
        <v>24</v>
      </c>
      <c r="D10" s="4" t="n">
        <v>15600</v>
      </c>
      <c r="E10" s="4" t="n">
        <v>5400</v>
      </c>
      <c r="F10" s="3" t="n">
        <f aca="false">INT((D10+E10)*25/100+0.5)</f>
        <v>5250</v>
      </c>
      <c r="G10" s="3" t="n">
        <f aca="false">INT((D10+E10+F10)*132/100+0.5)</f>
        <v>34650</v>
      </c>
      <c r="H10" s="3" t="n">
        <v>600</v>
      </c>
      <c r="I10" s="3" t="n">
        <f aca="false">INT((D10+E10+F10)*12.5/100+0.5)</f>
        <v>3281</v>
      </c>
      <c r="J10" s="3" t="n">
        <f aca="false">INT((D10+E10+F10)*20/100+0.5)</f>
        <v>5250</v>
      </c>
      <c r="K10" s="3" t="n">
        <v>0</v>
      </c>
      <c r="L10" s="3" t="n">
        <v>3712</v>
      </c>
      <c r="M10" s="3" t="n">
        <v>0</v>
      </c>
      <c r="N10" s="3" t="n">
        <v>0</v>
      </c>
      <c r="O10" s="3" t="n">
        <f aca="false">SUM(D10:N10)</f>
        <v>73743</v>
      </c>
    </row>
    <row r="11" customFormat="false" ht="15" hidden="false" customHeight="false" outlineLevel="0" collapsed="false">
      <c r="A11" s="5" t="s">
        <v>30</v>
      </c>
      <c r="B11" s="3" t="s">
        <v>28</v>
      </c>
      <c r="C11" s="3" t="s">
        <v>24</v>
      </c>
      <c r="D11" s="4" t="n">
        <v>15600</v>
      </c>
      <c r="E11" s="4" t="n">
        <v>5400</v>
      </c>
      <c r="F11" s="3" t="n">
        <f aca="false">INT((D11+E11)*25/100+0.5)</f>
        <v>5250</v>
      </c>
      <c r="G11" s="3" t="n">
        <f aca="false">INT((D11+E11+F11)*132/100+0.5)</f>
        <v>34650</v>
      </c>
      <c r="H11" s="3" t="n">
        <v>600</v>
      </c>
      <c r="I11" s="3" t="n">
        <f aca="false">INT((D11+E11+F11)*12.5/100+0.5)</f>
        <v>3281</v>
      </c>
      <c r="J11" s="3" t="n">
        <f aca="false">INT((D11+E11+F11)*20/100+0.5)</f>
        <v>5250</v>
      </c>
      <c r="K11" s="3" t="n">
        <v>0</v>
      </c>
      <c r="L11" s="3" t="n">
        <v>3712</v>
      </c>
      <c r="M11" s="3" t="n">
        <v>0</v>
      </c>
      <c r="N11" s="3" t="n">
        <v>0</v>
      </c>
      <c r="O11" s="3" t="n">
        <f aca="false">SUM(D11:N11)</f>
        <v>73743</v>
      </c>
    </row>
    <row r="12" customFormat="false" ht="15" hidden="false" customHeight="false" outlineLevel="0" collapsed="false">
      <c r="A12" s="3" t="s">
        <v>31</v>
      </c>
      <c r="B12" s="3" t="s">
        <v>32</v>
      </c>
      <c r="C12" s="3" t="s">
        <v>33</v>
      </c>
      <c r="D12" s="4" t="n">
        <v>13040</v>
      </c>
      <c r="E12" s="4" t="n">
        <v>4200</v>
      </c>
      <c r="F12" s="3" t="n">
        <v>240</v>
      </c>
      <c r="G12" s="3" t="n">
        <f aca="false">INT((D12+E12)*132/100+0.5)</f>
        <v>22757</v>
      </c>
      <c r="H12" s="3" t="n">
        <v>480</v>
      </c>
      <c r="I12" s="3" t="n">
        <f aca="false">INT((D12+E12)*12.5/100+0.5)</f>
        <v>2155</v>
      </c>
      <c r="J12" s="3" t="n">
        <f aca="false">INT((D12+E12)*20/100+0.5)</f>
        <v>3448</v>
      </c>
      <c r="K12" s="3" t="n">
        <v>0</v>
      </c>
      <c r="L12" s="3" t="n">
        <v>1856</v>
      </c>
      <c r="M12" s="3" t="n">
        <v>0</v>
      </c>
      <c r="N12" s="3" t="n">
        <v>0</v>
      </c>
      <c r="O12" s="3" t="n">
        <f aca="false">SUM(D12:N12)</f>
        <v>48176</v>
      </c>
    </row>
    <row r="13" customFormat="false" ht="15" hidden="false" customHeight="false" outlineLevel="0" collapsed="false">
      <c r="A13" s="3" t="s">
        <v>34</v>
      </c>
      <c r="B13" s="3" t="s">
        <v>35</v>
      </c>
      <c r="C13" s="3" t="s">
        <v>36</v>
      </c>
      <c r="D13" s="3" t="n">
        <v>12830</v>
      </c>
      <c r="E13" s="3" t="n">
        <v>2800</v>
      </c>
      <c r="F13" s="3" t="n">
        <v>240</v>
      </c>
      <c r="G13" s="3" t="n">
        <f aca="false">INT((D13+E13)*132/100+0.5)</f>
        <v>20632</v>
      </c>
      <c r="H13" s="3" t="n">
        <v>480</v>
      </c>
      <c r="I13" s="3" t="n">
        <f aca="false">INT((D13+E13)*12.5/100+0.5)</f>
        <v>1954</v>
      </c>
      <c r="J13" s="3" t="n">
        <f aca="false">INT((D13+E13)*20/100+0.5)</f>
        <v>3126</v>
      </c>
      <c r="K13" s="3" t="n">
        <v>0</v>
      </c>
      <c r="L13" s="3" t="n">
        <v>1856</v>
      </c>
      <c r="M13" s="3" t="n">
        <v>0</v>
      </c>
      <c r="N13" s="3" t="n">
        <v>0</v>
      </c>
      <c r="O13" s="3" t="n">
        <f aca="false">SUM(D13:N13)</f>
        <v>43918</v>
      </c>
    </row>
    <row r="14" customFormat="false" ht="15" hidden="false" customHeight="false" outlineLevel="0" collapsed="false">
      <c r="A14" s="3" t="s">
        <v>37</v>
      </c>
      <c r="B14" s="3" t="s">
        <v>35</v>
      </c>
      <c r="C14" s="3" t="s">
        <v>38</v>
      </c>
      <c r="D14" s="4" t="n">
        <v>10420</v>
      </c>
      <c r="E14" s="4" t="n">
        <v>2400</v>
      </c>
      <c r="F14" s="3" t="n">
        <v>240</v>
      </c>
      <c r="G14" s="3" t="n">
        <f aca="false">INT((D14+E14)*132/100+0.5)</f>
        <v>16922</v>
      </c>
      <c r="H14" s="3" t="n">
        <v>480</v>
      </c>
      <c r="I14" s="3" t="n">
        <f aca="false">INT((D14+E14)*12.5/100+0.5)</f>
        <v>1603</v>
      </c>
      <c r="J14" s="3" t="n">
        <f aca="false">INT((D14+E14)*20/100+0.5)</f>
        <v>2564</v>
      </c>
      <c r="K14" s="3" t="n">
        <v>0</v>
      </c>
      <c r="L14" s="3" t="n">
        <v>1856</v>
      </c>
      <c r="M14" s="3" t="n">
        <v>230</v>
      </c>
      <c r="N14" s="3" t="n">
        <v>0</v>
      </c>
      <c r="O14" s="3" t="n">
        <f aca="false">SUM(D14:N14)</f>
        <v>36715</v>
      </c>
    </row>
    <row r="15" customFormat="false" ht="15" hidden="false" customHeight="false" outlineLevel="0" collapsed="false">
      <c r="A15" s="3" t="s">
        <v>39</v>
      </c>
      <c r="B15" s="3" t="s">
        <v>40</v>
      </c>
      <c r="C15" s="3" t="s">
        <v>41</v>
      </c>
      <c r="D15" s="4" t="n">
        <v>5830</v>
      </c>
      <c r="E15" s="4" t="n">
        <v>1900</v>
      </c>
      <c r="F15" s="3" t="n">
        <v>240</v>
      </c>
      <c r="G15" s="3" t="n">
        <f aca="false">INT((D15+E15)*132/100+0.5)</f>
        <v>10204</v>
      </c>
      <c r="H15" s="3" t="n">
        <v>480</v>
      </c>
      <c r="I15" s="3" t="n">
        <f aca="false">INT((D15+E15)*12.5/100+0.5)</f>
        <v>966</v>
      </c>
      <c r="J15" s="3" t="n">
        <f aca="false">INT((D15+E15)*20/100+0.5)</f>
        <v>1546</v>
      </c>
      <c r="K15" s="3" t="n">
        <v>0</v>
      </c>
      <c r="L15" s="3" t="n">
        <v>1856</v>
      </c>
      <c r="M15" s="3" t="n">
        <v>0</v>
      </c>
      <c r="N15" s="3" t="n">
        <v>0</v>
      </c>
      <c r="O15" s="3" t="n">
        <f aca="false">SUM(D15:N15)</f>
        <v>23022</v>
      </c>
    </row>
    <row r="16" customFormat="false" ht="15" hidden="false" customHeight="false" outlineLevel="0" collapsed="false">
      <c r="A16" s="3" t="s">
        <v>42</v>
      </c>
      <c r="B16" s="3" t="s">
        <v>43</v>
      </c>
      <c r="C16" s="3" t="s">
        <v>36</v>
      </c>
      <c r="D16" s="4" t="n">
        <v>12140</v>
      </c>
      <c r="E16" s="4" t="n">
        <v>2800</v>
      </c>
      <c r="F16" s="3" t="n">
        <v>240</v>
      </c>
      <c r="G16" s="3" t="n">
        <f aca="false">INT((D16+E16)*132/100+0.5)</f>
        <v>19721</v>
      </c>
      <c r="H16" s="3" t="n">
        <v>480</v>
      </c>
      <c r="I16" s="3" t="n">
        <f aca="false">INT((D16+E16)*12.5/100+0.5)</f>
        <v>1868</v>
      </c>
      <c r="J16" s="3" t="n">
        <f aca="false">INT((D16+E16)*20/100+0.5)</f>
        <v>2988</v>
      </c>
      <c r="K16" s="3" t="n">
        <v>0</v>
      </c>
      <c r="L16" s="3" t="n">
        <v>1856</v>
      </c>
      <c r="M16" s="3" t="n">
        <v>0</v>
      </c>
      <c r="N16" s="3" t="n">
        <v>90</v>
      </c>
      <c r="O16" s="3" t="n">
        <f aca="false">SUM(D16:N16)</f>
        <v>42183</v>
      </c>
    </row>
    <row r="17" customFormat="false" ht="15" hidden="false" customHeight="false" outlineLevel="0" collapsed="false">
      <c r="A17" s="3" t="s">
        <v>44</v>
      </c>
      <c r="B17" s="3" t="s">
        <v>45</v>
      </c>
      <c r="C17" s="3" t="s">
        <v>36</v>
      </c>
      <c r="D17" s="4" t="n">
        <v>11960</v>
      </c>
      <c r="E17" s="4" t="n">
        <v>2800</v>
      </c>
      <c r="F17" s="3" t="n">
        <v>240</v>
      </c>
      <c r="G17" s="3" t="n">
        <f aca="false">INT((D17+E17)*132/100+0.5)</f>
        <v>19483</v>
      </c>
      <c r="H17" s="3" t="n">
        <v>480</v>
      </c>
      <c r="I17" s="3" t="n">
        <f aca="false">INT((D17+E17)*12.5/100+0.5)</f>
        <v>1845</v>
      </c>
      <c r="J17" s="3" t="n">
        <f aca="false">INT((D17+E17)*20/100+0.5)</f>
        <v>2952</v>
      </c>
      <c r="K17" s="3" t="n">
        <v>0</v>
      </c>
      <c r="L17" s="3" t="n">
        <v>1856</v>
      </c>
      <c r="M17" s="3" t="n">
        <v>210</v>
      </c>
      <c r="N17" s="3" t="n">
        <v>90</v>
      </c>
      <c r="O17" s="3" t="n">
        <f aca="false">SUM(D17:N17)</f>
        <v>41916</v>
      </c>
    </row>
    <row r="18" customFormat="false" ht="15" hidden="false" customHeight="false" outlineLevel="0" collapsed="false">
      <c r="A18" s="3" t="s">
        <v>46</v>
      </c>
      <c r="B18" s="3" t="s">
        <v>47</v>
      </c>
      <c r="C18" s="3" t="s">
        <v>48</v>
      </c>
      <c r="D18" s="4" t="n">
        <v>10340</v>
      </c>
      <c r="E18" s="4" t="n">
        <v>2000</v>
      </c>
      <c r="F18" s="3" t="n">
        <v>240</v>
      </c>
      <c r="G18" s="3" t="n">
        <f aca="false">INT((D18+E18)*132/100+0.5)</f>
        <v>16289</v>
      </c>
      <c r="H18" s="3" t="n">
        <v>480</v>
      </c>
      <c r="I18" s="3" t="n">
        <f aca="false">INT((D18+E18)*12.5/100+0.5)</f>
        <v>1543</v>
      </c>
      <c r="J18" s="3" t="n">
        <f aca="false">INT((D18+E18)*20/100+0.5)</f>
        <v>2468</v>
      </c>
      <c r="K18" s="3" t="n">
        <v>0</v>
      </c>
      <c r="L18" s="3" t="n">
        <v>1856</v>
      </c>
      <c r="M18" s="3" t="n">
        <v>210</v>
      </c>
      <c r="N18" s="3" t="n">
        <v>90</v>
      </c>
      <c r="O18" s="3" t="n">
        <f aca="false">SUM(D18:N18)</f>
        <v>35516</v>
      </c>
    </row>
    <row r="19" customFormat="false" ht="15" hidden="false" customHeight="false" outlineLevel="0" collapsed="false">
      <c r="A19" s="3" t="s">
        <v>49</v>
      </c>
      <c r="B19" s="3" t="s">
        <v>47</v>
      </c>
      <c r="C19" s="3" t="s">
        <v>48</v>
      </c>
      <c r="D19" s="4" t="n">
        <v>9830</v>
      </c>
      <c r="E19" s="4" t="n">
        <v>2000</v>
      </c>
      <c r="F19" s="3" t="n">
        <v>240</v>
      </c>
      <c r="G19" s="3" t="n">
        <f aca="false">INT((D19+E19)*132/100+0.5)</f>
        <v>15616</v>
      </c>
      <c r="H19" s="3" t="n">
        <v>480</v>
      </c>
      <c r="I19" s="3" t="n">
        <f aca="false">INT((D19+E19)*12.5/100+0.5)</f>
        <v>1479</v>
      </c>
      <c r="J19" s="3" t="n">
        <f aca="false">INT((D19+E19)*20/100+0.5)</f>
        <v>2366</v>
      </c>
      <c r="K19" s="3" t="n">
        <v>0</v>
      </c>
      <c r="L19" s="3" t="n">
        <v>1856</v>
      </c>
      <c r="M19" s="3" t="n">
        <v>0</v>
      </c>
      <c r="N19" s="3" t="n">
        <v>90</v>
      </c>
      <c r="O19" s="3" t="n">
        <f aca="false">SUM(D19:N19)</f>
        <v>33957</v>
      </c>
    </row>
    <row r="20" customFormat="false" ht="15" hidden="false" customHeight="false" outlineLevel="0" collapsed="false">
      <c r="A20" s="3" t="s">
        <v>50</v>
      </c>
      <c r="B20" s="3" t="s">
        <v>47</v>
      </c>
      <c r="C20" s="3" t="s">
        <v>48</v>
      </c>
      <c r="D20" s="4" t="n">
        <v>9980</v>
      </c>
      <c r="E20" s="4" t="n">
        <v>2000</v>
      </c>
      <c r="F20" s="3" t="n">
        <v>240</v>
      </c>
      <c r="G20" s="3" t="n">
        <f aca="false">INT((D20+E20)*132/100+0.5)</f>
        <v>15814</v>
      </c>
      <c r="H20" s="3" t="n">
        <v>480</v>
      </c>
      <c r="I20" s="3" t="n">
        <f aca="false">INT((D20+E20)*12.5/100+0.5)</f>
        <v>1498</v>
      </c>
      <c r="J20" s="3" t="n">
        <f aca="false">INT((D20+E20)*20/100+0.5)</f>
        <v>2396</v>
      </c>
      <c r="K20" s="3" t="n">
        <v>0</v>
      </c>
      <c r="L20" s="3" t="n">
        <v>1856</v>
      </c>
      <c r="M20" s="3" t="n">
        <v>0</v>
      </c>
      <c r="N20" s="3" t="n">
        <v>90</v>
      </c>
      <c r="O20" s="3" t="n">
        <f aca="false">SUM(D20:N20)</f>
        <v>34354</v>
      </c>
    </row>
    <row r="21" customFormat="false" ht="15" hidden="false" customHeight="false" outlineLevel="0" collapsed="false">
      <c r="A21" s="3" t="s">
        <v>51</v>
      </c>
      <c r="B21" s="3" t="s">
        <v>47</v>
      </c>
      <c r="C21" s="3" t="s">
        <v>48</v>
      </c>
      <c r="D21" s="4" t="n">
        <v>9980</v>
      </c>
      <c r="E21" s="4" t="n">
        <v>2000</v>
      </c>
      <c r="F21" s="3" t="n">
        <v>240</v>
      </c>
      <c r="G21" s="3" t="n">
        <f aca="false">INT((D21+E21)*132/100+0.5)</f>
        <v>15814</v>
      </c>
      <c r="H21" s="3" t="n">
        <v>480</v>
      </c>
      <c r="I21" s="3" t="n">
        <f aca="false">INT((D21+E21)*12.5/100+0.5)</f>
        <v>1498</v>
      </c>
      <c r="J21" s="3" t="n">
        <f aca="false">INT((D21+E21)*20/100+0.5)</f>
        <v>2396</v>
      </c>
      <c r="K21" s="3" t="n">
        <v>0</v>
      </c>
      <c r="L21" s="3" t="n">
        <v>1856</v>
      </c>
      <c r="M21" s="3" t="n">
        <v>0</v>
      </c>
      <c r="N21" s="3" t="n">
        <v>90</v>
      </c>
      <c r="O21" s="3" t="n">
        <f aca="false">SUM(D21:N21)</f>
        <v>34354</v>
      </c>
    </row>
    <row r="22" customFormat="false" ht="15" hidden="false" customHeight="false" outlineLevel="0" collapsed="false">
      <c r="A22" s="2" t="s">
        <v>52</v>
      </c>
      <c r="B22" s="2"/>
      <c r="C22" s="2"/>
      <c r="D22" s="2" t="n">
        <f aca="false">SUM(D5:E21)</f>
        <v>348030</v>
      </c>
      <c r="E22" s="2" t="n">
        <f aca="false">SUM(E5:F21)</f>
        <v>119436</v>
      </c>
      <c r="F22" s="2" t="n">
        <f aca="false">SUM(F5:G21)</f>
        <v>572549</v>
      </c>
      <c r="G22" s="2" t="n">
        <f aca="false">SUM(G5:H21)</f>
        <v>531413</v>
      </c>
      <c r="H22" s="2" t="n">
        <f aca="false">SUM(H5:I21)</f>
        <v>58473</v>
      </c>
      <c r="I22" s="2" t="n">
        <f aca="false">SUM(I5:J21)</f>
        <v>128627</v>
      </c>
      <c r="J22" s="2" t="n">
        <f aca="false">SUM(J5:K21)</f>
        <v>79654</v>
      </c>
      <c r="K22" s="2" t="n">
        <f aca="false">SUM(K5:L21)</f>
        <v>45044</v>
      </c>
      <c r="L22" s="2" t="n">
        <f aca="false">SUM(L5:M21)</f>
        <v>45194</v>
      </c>
      <c r="M22" s="2" t="n">
        <f aca="false">SUM(M5:N21)</f>
        <v>1190</v>
      </c>
      <c r="N22" s="2" t="n">
        <f aca="false">SUM(N5:O21)</f>
        <v>1104980</v>
      </c>
      <c r="O22" s="2" t="n">
        <f aca="false">SUM(O5:P21)</f>
        <v>1104440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7" activeCellId="0" sqref="C7"/>
    </sheetView>
  </sheetViews>
  <sheetFormatPr defaultRowHeight="15"/>
  <cols>
    <col collapsed="false" hidden="false" max="1" min="1" style="0" width="6.85714285714286"/>
    <col collapsed="false" hidden="false" max="2" min="2" style="0" width="11.5714285714286"/>
    <col collapsed="false" hidden="false" max="3" min="3" style="0" width="19"/>
    <col collapsed="false" hidden="false" max="4" min="4" style="0" width="23.5714285714286"/>
    <col collapsed="false" hidden="false" max="1025" min="5" style="0" width="8.6734693877551"/>
  </cols>
  <sheetData>
    <row r="1" customFormat="false" ht="15" hidden="false" customHeight="false" outlineLevel="0" collapsed="false">
      <c r="A1" s="1" t="s">
        <v>53</v>
      </c>
      <c r="B1" s="1"/>
      <c r="C1" s="1"/>
      <c r="D1" s="1"/>
      <c r="E1" s="1"/>
      <c r="F1" s="1"/>
    </row>
    <row r="2" customFormat="false" ht="15" hidden="false" customHeight="false" outlineLevel="0" collapsed="false">
      <c r="A2" s="6" t="s">
        <v>54</v>
      </c>
      <c r="B2" s="6" t="s">
        <v>55</v>
      </c>
      <c r="C2" s="6" t="s">
        <v>56</v>
      </c>
      <c r="D2" s="7" t="s">
        <v>57</v>
      </c>
    </row>
    <row r="3" customFormat="false" ht="15" hidden="false" customHeight="false" outlineLevel="0" collapsed="false">
      <c r="A3" s="8" t="n">
        <v>1</v>
      </c>
      <c r="B3" s="8" t="s">
        <v>58</v>
      </c>
      <c r="C3" s="8" t="n">
        <v>1127021</v>
      </c>
      <c r="D3" s="3" t="s">
        <v>59</v>
      </c>
    </row>
    <row r="4" customFormat="false" ht="15" hidden="false" customHeight="false" outlineLevel="0" collapsed="false">
      <c r="A4" s="8" t="n">
        <v>2</v>
      </c>
      <c r="B4" s="8" t="s">
        <v>60</v>
      </c>
      <c r="C4" s="8" t="n">
        <v>1394177</v>
      </c>
      <c r="D4" s="9" t="s">
        <v>59</v>
      </c>
    </row>
    <row r="5" s="12" customFormat="true" ht="45" hidden="false" customHeight="false" outlineLevel="0" collapsed="false">
      <c r="A5" s="10" t="n">
        <v>3</v>
      </c>
      <c r="B5" s="11" t="s">
        <v>61</v>
      </c>
      <c r="C5" s="10" t="n">
        <v>2124428</v>
      </c>
      <c r="D5" s="9" t="s">
        <v>59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LibreOffice/4.4.2.2$Windows_x86 LibreOffice_project/c4c7d32d0d49397cad38d62472b0bc8acff48dd6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2017-03-14T09:06:13Z</dcterms:created>
  <dc:creator>USER</dc:creator>
  <dc:language>en-IN</dc:language>
  <cp:lastModifiedBy>USER</cp:lastModifiedBy>
  <dcterms:modified xsi:type="dcterms:W3CDTF">2017-03-14T09:56:29Z</dcterms:modified>
  <cp:revision>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